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125" windowHeight="7035"/>
  </bookViews>
  <sheets>
    <sheet name="2023" sheetId="1" r:id="rId1"/>
  </sheets>
  <definedNames>
    <definedName name="_xlnm._FilterDatabase" localSheetId="0" hidden="1">'2023'!$A$6:$J$6</definedName>
    <definedName name="_xlnm.Print_Titles" localSheetId="0">'2023'!$5:$6</definedName>
    <definedName name="_xlnm.Print_Area" localSheetId="0">'2023'!$A$1:$M$43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9" i="1" l="1"/>
  <c r="J39" i="1" s="1"/>
  <c r="H39" i="1"/>
  <c r="G39" i="1"/>
  <c r="F20" i="1"/>
  <c r="F21" i="1"/>
  <c r="F22" i="1"/>
  <c r="F23" i="1"/>
  <c r="F24" i="1"/>
  <c r="F25" i="1"/>
  <c r="F26" i="1"/>
  <c r="D14" i="1" l="1"/>
  <c r="D15" i="1"/>
  <c r="D16" i="1"/>
  <c r="D17" i="1"/>
  <c r="D10" i="1"/>
  <c r="D11" i="1"/>
  <c r="D12" i="1"/>
  <c r="D13" i="1"/>
  <c r="F10" i="1" l="1"/>
  <c r="F15" i="1"/>
  <c r="F13" i="1"/>
  <c r="F12" i="1"/>
  <c r="F17" i="1"/>
  <c r="F14" i="1"/>
  <c r="F11" i="1"/>
  <c r="F16" i="1"/>
  <c r="F42" i="1"/>
  <c r="F41" i="1"/>
  <c r="F40" i="1"/>
  <c r="F39" i="1"/>
  <c r="F34" i="1"/>
  <c r="F33" i="1"/>
  <c r="F32" i="1"/>
  <c r="F28" i="1"/>
</calcChain>
</file>

<file path=xl/sharedStrings.xml><?xml version="1.0" encoding="utf-8"?>
<sst xmlns="http://schemas.openxmlformats.org/spreadsheetml/2006/main" count="182" uniqueCount="74">
  <si>
    <t>ПРЕЙСКУРАНТ</t>
  </si>
  <si>
    <t>№№ п/п</t>
  </si>
  <si>
    <t>Наименование филиала</t>
  </si>
  <si>
    <t>Направление подготовки</t>
  </si>
  <si>
    <t>1 курс</t>
  </si>
  <si>
    <t>1.</t>
  </si>
  <si>
    <t>Программы бакалавриата</t>
  </si>
  <si>
    <t>1.1</t>
  </si>
  <si>
    <t>Очная форма обучения</t>
  </si>
  <si>
    <t>экономика</t>
  </si>
  <si>
    <t>менеджмент</t>
  </si>
  <si>
    <t>государственное и муниципальное управление</t>
  </si>
  <si>
    <t>бизнес-информатика</t>
  </si>
  <si>
    <t>прикладная математика и информатика</t>
  </si>
  <si>
    <t>реклама и связи с общественностью</t>
  </si>
  <si>
    <t>юриспруденция</t>
  </si>
  <si>
    <t>Уфимский филиал</t>
  </si>
  <si>
    <t>1.1.16</t>
  </si>
  <si>
    <t>Уральский филиал</t>
  </si>
  <si>
    <t xml:space="preserve">психология </t>
  </si>
  <si>
    <t>Ярославский филиал</t>
  </si>
  <si>
    <t>1.2</t>
  </si>
  <si>
    <t>Очно-заочная форма</t>
  </si>
  <si>
    <t>1.2.16</t>
  </si>
  <si>
    <t>психология</t>
  </si>
  <si>
    <t xml:space="preserve">юриспруденция </t>
  </si>
  <si>
    <t>1.3</t>
  </si>
  <si>
    <t>Заочная форма обучения</t>
  </si>
  <si>
    <t>1.3.16</t>
  </si>
  <si>
    <t>2.</t>
  </si>
  <si>
    <t>Программы магистратуры</t>
  </si>
  <si>
    <t>2.1</t>
  </si>
  <si>
    <t>2.1.14</t>
  </si>
  <si>
    <t>2.2.5</t>
  </si>
  <si>
    <t>2.2.6</t>
  </si>
  <si>
    <t>2.3</t>
  </si>
  <si>
    <t>2.3.13</t>
  </si>
  <si>
    <t xml:space="preserve">финансы и кредит </t>
  </si>
  <si>
    <t>2.3.14</t>
  </si>
  <si>
    <t>2.3.15</t>
  </si>
  <si>
    <t>1 курс (стар.)</t>
  </si>
  <si>
    <t>Стоимость образовательных услуг по договорам, заключенным в 2023 году</t>
  </si>
  <si>
    <t>Стоимость обучения</t>
  </si>
  <si>
    <t>стоимости образовательных услуг по образовательным программам высшего образования – программам бакалавриата, программам магистратуры в филиалах Финуниверситета при заключении договоров об оказании платных образовательных услуг с 01 июня 2023 года</t>
  </si>
  <si>
    <t>Балл/Цена</t>
  </si>
  <si>
    <t>5%</t>
  </si>
  <si>
    <t>15%</t>
  </si>
  <si>
    <t>25%</t>
  </si>
  <si>
    <t xml:space="preserve">35% </t>
  </si>
  <si>
    <r>
      <rPr>
        <b/>
        <sz val="14"/>
        <rFont val="Times New Roman"/>
        <family val="1"/>
        <charset val="204"/>
      </rPr>
      <t>60</t>
    </r>
    <r>
      <rPr>
        <sz val="14"/>
        <rFont val="Times New Roman"/>
        <family val="1"/>
        <charset val="204"/>
      </rPr>
      <t>/           51 000</t>
    </r>
  </si>
  <si>
    <r>
      <rPr>
        <b/>
        <sz val="12"/>
        <rFont val="Times New Roman"/>
        <family val="1"/>
        <charset val="204"/>
      </rPr>
      <t xml:space="preserve">Скидки  </t>
    </r>
    <r>
      <rPr>
        <sz val="12"/>
        <rFont val="Times New Roman"/>
        <family val="1"/>
        <charset val="204"/>
      </rPr>
      <t xml:space="preserve">                     </t>
    </r>
  </si>
  <si>
    <r>
      <rPr>
        <b/>
        <sz val="12"/>
        <rFont val="Times New Roman"/>
        <family val="1"/>
        <charset val="204"/>
      </rPr>
      <t>130</t>
    </r>
    <r>
      <rPr>
        <sz val="12"/>
        <rFont val="Times New Roman"/>
        <family val="1"/>
        <charset val="204"/>
      </rPr>
      <t>/                 122 647,18</t>
    </r>
  </si>
  <si>
    <r>
      <rPr>
        <b/>
        <sz val="12"/>
        <rFont val="Times New Roman"/>
        <family val="1"/>
        <charset val="204"/>
      </rPr>
      <t>150</t>
    </r>
    <r>
      <rPr>
        <sz val="12"/>
        <rFont val="Times New Roman"/>
        <family val="1"/>
        <charset val="204"/>
      </rPr>
      <t>/               118 368,79</t>
    </r>
  </si>
  <si>
    <r>
      <rPr>
        <b/>
        <sz val="12"/>
        <rFont val="Times New Roman"/>
        <family val="1"/>
        <charset val="204"/>
      </rPr>
      <t>160</t>
    </r>
    <r>
      <rPr>
        <sz val="12"/>
        <rFont val="Times New Roman"/>
        <family val="1"/>
        <charset val="204"/>
      </rPr>
      <t>/              114 090,40</t>
    </r>
  </si>
  <si>
    <r>
      <t xml:space="preserve">170/               </t>
    </r>
    <r>
      <rPr>
        <sz val="12"/>
        <rFont val="Times New Roman"/>
        <family val="1"/>
        <charset val="204"/>
      </rPr>
      <t>106 959,75</t>
    </r>
  </si>
  <si>
    <r>
      <rPr>
        <b/>
        <sz val="12"/>
        <rFont val="Times New Roman"/>
        <family val="1"/>
        <charset val="204"/>
      </rPr>
      <t>180</t>
    </r>
    <r>
      <rPr>
        <sz val="12"/>
        <rFont val="Times New Roman"/>
        <family val="1"/>
        <charset val="204"/>
      </rPr>
      <t>/                   71 306,50</t>
    </r>
  </si>
  <si>
    <r>
      <rPr>
        <b/>
        <sz val="12"/>
        <rFont val="Times New Roman"/>
        <family val="1"/>
        <charset val="204"/>
      </rPr>
      <t>140</t>
    </r>
    <r>
      <rPr>
        <sz val="12"/>
        <rFont val="Times New Roman"/>
        <family val="1"/>
        <charset val="204"/>
      </rPr>
      <t>/                 122 647,18</t>
    </r>
  </si>
  <si>
    <r>
      <rPr>
        <b/>
        <sz val="12"/>
        <rFont val="Times New Roman"/>
        <family val="1"/>
        <charset val="204"/>
      </rPr>
      <t>160</t>
    </r>
    <r>
      <rPr>
        <sz val="12"/>
        <rFont val="Times New Roman"/>
        <family val="1"/>
        <charset val="204"/>
      </rPr>
      <t>/               118 368,79</t>
    </r>
  </si>
  <si>
    <r>
      <rPr>
        <b/>
        <sz val="12"/>
        <rFont val="Times New Roman"/>
        <family val="1"/>
        <charset val="204"/>
      </rPr>
      <t>170</t>
    </r>
    <r>
      <rPr>
        <sz val="12"/>
        <rFont val="Times New Roman"/>
        <family val="1"/>
        <charset val="204"/>
      </rPr>
      <t>/               114 090,40</t>
    </r>
  </si>
  <si>
    <r>
      <rPr>
        <b/>
        <sz val="12"/>
        <rFont val="Times New Roman"/>
        <family val="1"/>
        <charset val="204"/>
      </rPr>
      <t>190</t>
    </r>
    <r>
      <rPr>
        <sz val="12"/>
        <rFont val="Times New Roman"/>
        <family val="1"/>
        <charset val="204"/>
      </rPr>
      <t>/               106 959,75</t>
    </r>
  </si>
  <si>
    <r>
      <rPr>
        <b/>
        <sz val="12"/>
        <rFont val="Times New Roman"/>
        <family val="1"/>
        <charset val="204"/>
      </rPr>
      <t>240</t>
    </r>
    <r>
      <rPr>
        <sz val="12"/>
        <rFont val="Times New Roman"/>
        <family val="1"/>
        <charset val="204"/>
      </rPr>
      <t>/             35 653,25</t>
    </r>
  </si>
  <si>
    <r>
      <rPr>
        <b/>
        <sz val="12"/>
        <rFont val="Times New Roman"/>
        <family val="1"/>
        <charset val="204"/>
      </rPr>
      <t>230</t>
    </r>
    <r>
      <rPr>
        <sz val="12"/>
        <rFont val="Times New Roman"/>
        <family val="1"/>
        <charset val="204"/>
      </rPr>
      <t>/           71 306,50</t>
    </r>
  </si>
  <si>
    <r>
      <rPr>
        <b/>
        <sz val="12"/>
        <rFont val="Times New Roman"/>
        <family val="1"/>
        <charset val="204"/>
      </rPr>
      <t>140</t>
    </r>
    <r>
      <rPr>
        <sz val="12"/>
        <rFont val="Times New Roman"/>
        <family val="1"/>
        <charset val="204"/>
      </rPr>
      <t>/     54450</t>
    </r>
  </si>
  <si>
    <r>
      <rPr>
        <b/>
        <sz val="12"/>
        <rFont val="Times New Roman"/>
        <family val="1"/>
        <charset val="204"/>
      </rPr>
      <t>200</t>
    </r>
    <r>
      <rPr>
        <sz val="12"/>
        <rFont val="Times New Roman"/>
        <family val="1"/>
        <charset val="204"/>
      </rPr>
      <t>/          35 653,25</t>
    </r>
  </si>
  <si>
    <r>
      <rPr>
        <b/>
        <sz val="12"/>
        <rFont val="Times New Roman"/>
        <family val="1"/>
        <charset val="204"/>
      </rPr>
      <t>110</t>
    </r>
    <r>
      <rPr>
        <sz val="12"/>
        <rFont val="Times New Roman"/>
        <family val="1"/>
        <charset val="204"/>
      </rPr>
      <t>/                128 351,70</t>
    </r>
  </si>
  <si>
    <r>
      <rPr>
        <b/>
        <sz val="12"/>
        <rFont val="Times New Roman"/>
        <family val="1"/>
        <charset val="204"/>
      </rPr>
      <t>140</t>
    </r>
    <r>
      <rPr>
        <sz val="12"/>
        <rFont val="Times New Roman"/>
        <family val="1"/>
        <charset val="204"/>
      </rPr>
      <t>/             57 760</t>
    </r>
  </si>
  <si>
    <r>
      <rPr>
        <b/>
        <sz val="12"/>
        <rFont val="Times New Roman"/>
        <family val="1"/>
        <charset val="204"/>
      </rPr>
      <t>120</t>
    </r>
    <r>
      <rPr>
        <sz val="12"/>
        <rFont val="Times New Roman"/>
        <family val="1"/>
        <charset val="204"/>
      </rPr>
      <t>/           99 894,60</t>
    </r>
  </si>
  <si>
    <r>
      <rPr>
        <b/>
        <sz val="12"/>
        <rFont val="Times New Roman"/>
        <family val="1"/>
        <charset val="204"/>
      </rPr>
      <t>150</t>
    </r>
    <r>
      <rPr>
        <sz val="12"/>
        <rFont val="Times New Roman"/>
        <family val="1"/>
        <charset val="204"/>
      </rPr>
      <t>/ 84526,20</t>
    </r>
  </si>
  <si>
    <r>
      <rPr>
        <b/>
        <sz val="12"/>
        <rFont val="Times New Roman"/>
        <family val="1"/>
        <charset val="204"/>
      </rPr>
      <t>110</t>
    </r>
    <r>
      <rPr>
        <sz val="12"/>
        <rFont val="Times New Roman"/>
        <family val="1"/>
        <charset val="204"/>
      </rPr>
      <t>/        59400</t>
    </r>
  </si>
  <si>
    <r>
      <rPr>
        <b/>
        <sz val="12"/>
        <rFont val="Times New Roman"/>
        <family val="1"/>
        <charset val="204"/>
      </rPr>
      <t>40</t>
    </r>
    <r>
      <rPr>
        <sz val="12"/>
        <rFont val="Times New Roman"/>
        <family val="1"/>
        <charset val="204"/>
      </rPr>
      <t>/              145 999,80</t>
    </r>
  </si>
  <si>
    <r>
      <rPr>
        <b/>
        <sz val="12"/>
        <rFont val="Times New Roman"/>
        <family val="1"/>
        <charset val="204"/>
      </rPr>
      <t>60</t>
    </r>
    <r>
      <rPr>
        <sz val="12"/>
        <rFont val="Times New Roman"/>
        <family val="1"/>
        <charset val="204"/>
      </rPr>
      <t>/             130 631,40</t>
    </r>
  </si>
  <si>
    <r>
      <rPr>
        <b/>
        <sz val="12"/>
        <rFont val="Times New Roman"/>
        <family val="1"/>
        <charset val="204"/>
      </rPr>
      <t>80</t>
    </r>
    <r>
      <rPr>
        <sz val="12"/>
        <rFont val="Times New Roman"/>
        <family val="1"/>
        <charset val="204"/>
      </rPr>
      <t>/             115 263</t>
    </r>
  </si>
  <si>
    <r>
      <rPr>
        <b/>
        <sz val="12"/>
        <rFont val="Times New Roman"/>
        <family val="1"/>
        <charset val="204"/>
      </rPr>
      <t>160</t>
    </r>
    <r>
      <rPr>
        <sz val="12"/>
        <rFont val="Times New Roman"/>
        <family val="1"/>
        <charset val="204"/>
      </rPr>
      <t>/           69 157,80</t>
    </r>
  </si>
  <si>
    <r>
      <rPr>
        <b/>
        <sz val="12"/>
        <rFont val="Times New Roman"/>
        <family val="1"/>
        <charset val="204"/>
      </rPr>
      <t>170</t>
    </r>
    <r>
      <rPr>
        <sz val="12"/>
        <rFont val="Times New Roman"/>
        <family val="1"/>
        <charset val="204"/>
      </rPr>
      <t>/           53 789,40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</si>
</sst>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3" fontId="1" fillId="4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3" fontId="7" fillId="4" borderId="3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B4" zoomScale="85" zoomScaleNormal="85" zoomScaleSheetLayoutView="85" workbookViewId="0">
      <selection activeCell="G5" sqref="G5:M5"/>
    </sheetView>
  </sheetViews>
  <sheetFormatPr defaultColWidth="9.140625" defaultRowHeight="18.75" x14ac:dyDescent="0.2"/>
  <cols>
    <col min="1" max="1" width="9.140625" style="1" hidden="1" customWidth="1"/>
    <col min="2" max="2" width="13.28515625" style="2" customWidth="1"/>
    <col min="3" max="3" width="24.140625" style="3" customWidth="1"/>
    <col min="4" max="4" width="12.85546875" style="29" customWidth="1"/>
    <col min="5" max="5" width="18.42578125" style="11" hidden="1" customWidth="1"/>
    <col min="6" max="6" width="16.85546875" style="11" hidden="1" customWidth="1"/>
    <col min="7" max="7" width="13.42578125" style="24" customWidth="1"/>
    <col min="8" max="8" width="12.7109375" style="1" customWidth="1"/>
    <col min="9" max="9" width="12.5703125" style="24" customWidth="1"/>
    <col min="10" max="10" width="12.42578125" style="1" customWidth="1"/>
    <col min="11" max="11" width="12.140625" style="24" customWidth="1"/>
    <col min="12" max="12" width="11.7109375" style="1" customWidth="1"/>
    <col min="13" max="13" width="11.42578125" style="24" customWidth="1"/>
    <col min="14" max="16384" width="9.140625" style="1"/>
  </cols>
  <sheetData>
    <row r="1" spans="1:14" ht="18.75" customHeight="1" x14ac:dyDescent="0.2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4" ht="18" customHeight="1" x14ac:dyDescent="0.2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4" ht="58.5" customHeight="1" x14ac:dyDescent="0.2">
      <c r="A3" s="62" t="s">
        <v>43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4" x14ac:dyDescent="0.2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4" s="3" customFormat="1" ht="34.5" customHeight="1" x14ac:dyDescent="0.2">
      <c r="A5" s="70" t="s">
        <v>1</v>
      </c>
      <c r="B5" s="70" t="s">
        <v>2</v>
      </c>
      <c r="C5" s="70" t="s">
        <v>3</v>
      </c>
      <c r="D5" s="88" t="s">
        <v>42</v>
      </c>
      <c r="E5" s="89"/>
      <c r="F5" s="89"/>
      <c r="G5" s="90" t="s">
        <v>50</v>
      </c>
      <c r="H5" s="90"/>
      <c r="I5" s="90"/>
      <c r="J5" s="90"/>
      <c r="K5" s="90"/>
      <c r="L5" s="90"/>
      <c r="M5" s="90"/>
    </row>
    <row r="6" spans="1:14" s="3" customFormat="1" x14ac:dyDescent="0.2">
      <c r="A6" s="70"/>
      <c r="B6" s="70"/>
      <c r="C6" s="70"/>
      <c r="D6" s="32" t="s">
        <v>4</v>
      </c>
      <c r="E6" s="33" t="s">
        <v>40</v>
      </c>
      <c r="F6" s="33"/>
      <c r="G6" s="34">
        <v>0.1</v>
      </c>
      <c r="H6" s="35">
        <v>0.14000000000000001</v>
      </c>
      <c r="I6" s="34">
        <v>0.17</v>
      </c>
      <c r="J6" s="35">
        <v>0.2</v>
      </c>
      <c r="K6" s="34">
        <v>0.25</v>
      </c>
      <c r="L6" s="35">
        <v>0.5</v>
      </c>
      <c r="M6" s="34">
        <v>0.75</v>
      </c>
      <c r="N6" s="87"/>
    </row>
    <row r="7" spans="1:14" s="3" customFormat="1" hidden="1" x14ac:dyDescent="0.2">
      <c r="A7" s="74" t="s">
        <v>41</v>
      </c>
      <c r="B7" s="74"/>
      <c r="C7" s="74"/>
      <c r="D7" s="74"/>
      <c r="E7" s="74"/>
      <c r="F7" s="74"/>
      <c r="G7" s="74"/>
      <c r="H7" s="74"/>
      <c r="I7" s="74"/>
      <c r="J7" s="74"/>
      <c r="K7" s="45"/>
      <c r="L7" s="44"/>
      <c r="M7" s="45"/>
    </row>
    <row r="8" spans="1:14" s="4" customFormat="1" ht="17.45" customHeight="1" x14ac:dyDescent="0.2">
      <c r="A8" s="61" t="s">
        <v>5</v>
      </c>
      <c r="B8" s="70" t="s">
        <v>6</v>
      </c>
      <c r="C8" s="70"/>
      <c r="D8" s="70"/>
      <c r="E8" s="89"/>
      <c r="F8" s="89"/>
      <c r="G8" s="91" t="s">
        <v>44</v>
      </c>
      <c r="H8" s="92" t="s">
        <v>44</v>
      </c>
      <c r="I8" s="91" t="s">
        <v>44</v>
      </c>
      <c r="J8" s="92" t="s">
        <v>44</v>
      </c>
      <c r="K8" s="91" t="s">
        <v>44</v>
      </c>
      <c r="L8" s="92" t="s">
        <v>44</v>
      </c>
      <c r="M8" s="91" t="s">
        <v>44</v>
      </c>
    </row>
    <row r="9" spans="1:14" s="3" customFormat="1" ht="18" customHeight="1" thickBot="1" x14ac:dyDescent="0.25">
      <c r="A9" s="30" t="s">
        <v>7</v>
      </c>
      <c r="B9" s="75" t="s">
        <v>8</v>
      </c>
      <c r="C9" s="76"/>
      <c r="D9" s="76"/>
      <c r="E9" s="31"/>
      <c r="F9" s="31"/>
      <c r="G9" s="36"/>
      <c r="H9" s="31"/>
      <c r="I9" s="36"/>
      <c r="J9" s="31"/>
      <c r="K9" s="36"/>
      <c r="L9" s="31"/>
      <c r="M9" s="37"/>
    </row>
    <row r="10" spans="1:14" ht="48" thickBot="1" x14ac:dyDescent="0.25">
      <c r="A10" s="71" t="s">
        <v>17</v>
      </c>
      <c r="B10" s="72" t="s">
        <v>18</v>
      </c>
      <c r="C10" s="38" t="s">
        <v>13</v>
      </c>
      <c r="D10" s="39">
        <f t="shared" ref="D10:D17" si="0">ROUND((E10*1.055),0)</f>
        <v>142613</v>
      </c>
      <c r="E10" s="40">
        <v>135177.79999999999</v>
      </c>
      <c r="F10" s="40" t="e">
        <f t="shared" ref="F10:F17" si="1">G10/1.055</f>
        <v>#VALUE!</v>
      </c>
      <c r="G10" s="41" t="s">
        <v>64</v>
      </c>
      <c r="H10" s="21" t="s">
        <v>51</v>
      </c>
      <c r="I10" s="41" t="s">
        <v>52</v>
      </c>
      <c r="J10" s="42" t="s">
        <v>53</v>
      </c>
      <c r="K10" s="43" t="s">
        <v>54</v>
      </c>
      <c r="L10" s="44" t="s">
        <v>55</v>
      </c>
      <c r="M10" s="45" t="s">
        <v>63</v>
      </c>
    </row>
    <row r="11" spans="1:14" ht="32.25" thickBot="1" x14ac:dyDescent="0.25">
      <c r="A11" s="71"/>
      <c r="B11" s="72"/>
      <c r="C11" s="38" t="s">
        <v>19</v>
      </c>
      <c r="D11" s="39">
        <f t="shared" si="0"/>
        <v>142613</v>
      </c>
      <c r="E11" s="40">
        <v>135177.79999999999</v>
      </c>
      <c r="F11" s="40" t="e">
        <f t="shared" si="1"/>
        <v>#VALUE!</v>
      </c>
      <c r="G11" s="41" t="s">
        <v>64</v>
      </c>
      <c r="H11" s="22" t="s">
        <v>56</v>
      </c>
      <c r="I11" s="41" t="s">
        <v>57</v>
      </c>
      <c r="J11" s="42" t="s">
        <v>58</v>
      </c>
      <c r="K11" s="45" t="s">
        <v>59</v>
      </c>
      <c r="L11" s="44" t="s">
        <v>61</v>
      </c>
      <c r="M11" s="45" t="s">
        <v>60</v>
      </c>
    </row>
    <row r="12" spans="1:14" ht="32.25" thickBot="1" x14ac:dyDescent="0.25">
      <c r="A12" s="71"/>
      <c r="B12" s="72"/>
      <c r="C12" s="38" t="s">
        <v>9</v>
      </c>
      <c r="D12" s="39">
        <f t="shared" si="0"/>
        <v>142613</v>
      </c>
      <c r="E12" s="40">
        <v>135177.79999999999</v>
      </c>
      <c r="F12" s="40" t="e">
        <f t="shared" si="1"/>
        <v>#VALUE!</v>
      </c>
      <c r="G12" s="41" t="s">
        <v>64</v>
      </c>
      <c r="H12" s="22" t="s">
        <v>56</v>
      </c>
      <c r="I12" s="41" t="s">
        <v>57</v>
      </c>
      <c r="J12" s="42" t="s">
        <v>58</v>
      </c>
      <c r="K12" s="45" t="s">
        <v>59</v>
      </c>
      <c r="L12" s="44" t="s">
        <v>61</v>
      </c>
      <c r="M12" s="45" t="s">
        <v>60</v>
      </c>
    </row>
    <row r="13" spans="1:14" ht="36.6" customHeight="1" thickBot="1" x14ac:dyDescent="0.25">
      <c r="A13" s="71"/>
      <c r="B13" s="72"/>
      <c r="C13" s="38" t="s">
        <v>10</v>
      </c>
      <c r="D13" s="39">
        <f t="shared" si="0"/>
        <v>142613</v>
      </c>
      <c r="E13" s="40">
        <v>135177.79999999999</v>
      </c>
      <c r="F13" s="40" t="e">
        <f t="shared" si="1"/>
        <v>#VALUE!</v>
      </c>
      <c r="G13" s="41" t="s">
        <v>64</v>
      </c>
      <c r="H13" s="22" t="s">
        <v>56</v>
      </c>
      <c r="I13" s="41" t="s">
        <v>57</v>
      </c>
      <c r="J13" s="42" t="s">
        <v>58</v>
      </c>
      <c r="K13" s="45" t="s">
        <v>59</v>
      </c>
      <c r="L13" s="44" t="s">
        <v>61</v>
      </c>
      <c r="M13" s="45" t="s">
        <v>60</v>
      </c>
    </row>
    <row r="14" spans="1:14" ht="48" thickBot="1" x14ac:dyDescent="0.25">
      <c r="A14" s="71"/>
      <c r="B14" s="72"/>
      <c r="C14" s="38" t="s">
        <v>11</v>
      </c>
      <c r="D14" s="39">
        <f t="shared" si="0"/>
        <v>142613</v>
      </c>
      <c r="E14" s="40">
        <v>135177.79999999999</v>
      </c>
      <c r="F14" s="40" t="e">
        <f t="shared" si="1"/>
        <v>#VALUE!</v>
      </c>
      <c r="G14" s="41" t="s">
        <v>64</v>
      </c>
      <c r="H14" s="22" t="s">
        <v>56</v>
      </c>
      <c r="I14" s="41" t="s">
        <v>57</v>
      </c>
      <c r="J14" s="42" t="s">
        <v>58</v>
      </c>
      <c r="K14" s="45" t="s">
        <v>59</v>
      </c>
      <c r="L14" s="44" t="s">
        <v>61</v>
      </c>
      <c r="M14" s="45" t="s">
        <v>60</v>
      </c>
    </row>
    <row r="15" spans="1:14" ht="32.25" thickBot="1" x14ac:dyDescent="0.25">
      <c r="A15" s="71"/>
      <c r="B15" s="72"/>
      <c r="C15" s="38" t="s">
        <v>12</v>
      </c>
      <c r="D15" s="39">
        <f t="shared" si="0"/>
        <v>142613</v>
      </c>
      <c r="E15" s="40">
        <v>135177.79999999999</v>
      </c>
      <c r="F15" s="40" t="e">
        <f t="shared" si="1"/>
        <v>#VALUE!</v>
      </c>
      <c r="G15" s="41" t="s">
        <v>64</v>
      </c>
      <c r="H15" s="22" t="s">
        <v>56</v>
      </c>
      <c r="I15" s="41" t="s">
        <v>57</v>
      </c>
      <c r="J15" s="42" t="s">
        <v>58</v>
      </c>
      <c r="K15" s="45" t="s">
        <v>59</v>
      </c>
      <c r="L15" s="44" t="s">
        <v>61</v>
      </c>
      <c r="M15" s="45" t="s">
        <v>60</v>
      </c>
    </row>
    <row r="16" spans="1:14" ht="32.25" thickBot="1" x14ac:dyDescent="0.25">
      <c r="A16" s="71"/>
      <c r="B16" s="72"/>
      <c r="C16" s="38" t="s">
        <v>15</v>
      </c>
      <c r="D16" s="39">
        <f t="shared" si="0"/>
        <v>142613</v>
      </c>
      <c r="E16" s="40">
        <v>135177.79999999999</v>
      </c>
      <c r="F16" s="40" t="e">
        <f t="shared" si="1"/>
        <v>#VALUE!</v>
      </c>
      <c r="G16" s="41" t="s">
        <v>64</v>
      </c>
      <c r="H16" s="22" t="s">
        <v>56</v>
      </c>
      <c r="I16" s="41" t="s">
        <v>57</v>
      </c>
      <c r="J16" s="42" t="s">
        <v>58</v>
      </c>
      <c r="K16" s="45" t="s">
        <v>59</v>
      </c>
      <c r="L16" s="44" t="s">
        <v>61</v>
      </c>
      <c r="M16" s="45" t="s">
        <v>60</v>
      </c>
    </row>
    <row r="17" spans="1:13" ht="32.25" thickBot="1" x14ac:dyDescent="0.25">
      <c r="A17" s="71"/>
      <c r="B17" s="72"/>
      <c r="C17" s="38" t="s">
        <v>14</v>
      </c>
      <c r="D17" s="39">
        <f t="shared" si="0"/>
        <v>142613</v>
      </c>
      <c r="E17" s="40">
        <v>135177.79999999999</v>
      </c>
      <c r="F17" s="40" t="e">
        <f t="shared" si="1"/>
        <v>#VALUE!</v>
      </c>
      <c r="G17" s="41" t="s">
        <v>64</v>
      </c>
      <c r="H17" s="22" t="s">
        <v>56</v>
      </c>
      <c r="I17" s="41" t="s">
        <v>57</v>
      </c>
      <c r="J17" s="42" t="s">
        <v>58</v>
      </c>
      <c r="K17" s="45" t="s">
        <v>59</v>
      </c>
      <c r="L17" s="44" t="s">
        <v>61</v>
      </c>
      <c r="M17" s="45" t="s">
        <v>60</v>
      </c>
    </row>
    <row r="18" spans="1:13" x14ac:dyDescent="0.2">
      <c r="A18" s="48"/>
      <c r="B18" s="49"/>
      <c r="C18" s="50"/>
      <c r="D18" s="51"/>
      <c r="E18" s="52"/>
      <c r="F18" s="52"/>
      <c r="G18" s="53"/>
      <c r="H18" s="54"/>
      <c r="I18" s="53"/>
      <c r="J18" s="55"/>
      <c r="K18" s="56"/>
      <c r="L18" s="57"/>
      <c r="M18" s="58"/>
    </row>
    <row r="19" spans="1:13" x14ac:dyDescent="0.2">
      <c r="A19" s="30" t="s">
        <v>21</v>
      </c>
      <c r="B19" s="75" t="s">
        <v>22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7"/>
    </row>
    <row r="20" spans="1:13" ht="31.5" x14ac:dyDescent="0.2">
      <c r="A20" s="71" t="s">
        <v>23</v>
      </c>
      <c r="B20" s="72" t="s">
        <v>18</v>
      </c>
      <c r="C20" s="38" t="s">
        <v>24</v>
      </c>
      <c r="D20" s="39">
        <v>66000</v>
      </c>
      <c r="E20" s="40">
        <v>63300</v>
      </c>
      <c r="F20" s="40" t="e">
        <f t="shared" ref="F20:F26" si="2">ROUND(G20/1.055,0)</f>
        <v>#VALUE!</v>
      </c>
      <c r="G20" s="41" t="s">
        <v>68</v>
      </c>
      <c r="H20" s="42" t="s">
        <v>65</v>
      </c>
      <c r="I20" s="41"/>
      <c r="J20" s="42"/>
      <c r="K20" s="46"/>
      <c r="L20" s="47"/>
      <c r="M20" s="46"/>
    </row>
    <row r="21" spans="1:13" ht="31.5" x14ac:dyDescent="0.2">
      <c r="A21" s="71"/>
      <c r="B21" s="72"/>
      <c r="C21" s="38" t="s">
        <v>9</v>
      </c>
      <c r="D21" s="39">
        <v>66000</v>
      </c>
      <c r="E21" s="40">
        <v>63300</v>
      </c>
      <c r="F21" s="40" t="e">
        <f t="shared" si="2"/>
        <v>#VALUE!</v>
      </c>
      <c r="G21" s="41" t="s">
        <v>68</v>
      </c>
      <c r="H21" s="42" t="s">
        <v>65</v>
      </c>
      <c r="I21" s="41"/>
      <c r="J21" s="42"/>
      <c r="K21" s="46"/>
      <c r="L21" s="47"/>
      <c r="M21" s="46"/>
    </row>
    <row r="22" spans="1:13" ht="31.5" x14ac:dyDescent="0.2">
      <c r="A22" s="71"/>
      <c r="B22" s="72"/>
      <c r="C22" s="38" t="s">
        <v>10</v>
      </c>
      <c r="D22" s="39">
        <v>66000</v>
      </c>
      <c r="E22" s="40">
        <v>63300</v>
      </c>
      <c r="F22" s="40" t="e">
        <f t="shared" si="2"/>
        <v>#VALUE!</v>
      </c>
      <c r="G22" s="41" t="s">
        <v>68</v>
      </c>
      <c r="H22" s="42" t="s">
        <v>65</v>
      </c>
      <c r="I22" s="41"/>
      <c r="J22" s="42"/>
      <c r="K22" s="46"/>
      <c r="L22" s="47"/>
      <c r="M22" s="46"/>
    </row>
    <row r="23" spans="1:13" ht="47.25" x14ac:dyDescent="0.2">
      <c r="A23" s="71"/>
      <c r="B23" s="72"/>
      <c r="C23" s="38" t="s">
        <v>11</v>
      </c>
      <c r="D23" s="39">
        <v>66000</v>
      </c>
      <c r="E23" s="40">
        <v>63300</v>
      </c>
      <c r="F23" s="40" t="e">
        <f t="shared" si="2"/>
        <v>#VALUE!</v>
      </c>
      <c r="G23" s="41" t="s">
        <v>68</v>
      </c>
      <c r="H23" s="42" t="s">
        <v>65</v>
      </c>
      <c r="I23" s="41"/>
      <c r="J23" s="42"/>
      <c r="K23" s="46"/>
      <c r="L23" s="47"/>
      <c r="M23" s="46"/>
    </row>
    <row r="24" spans="1:13" ht="31.5" x14ac:dyDescent="0.2">
      <c r="A24" s="71"/>
      <c r="B24" s="72"/>
      <c r="C24" s="38" t="s">
        <v>25</v>
      </c>
      <c r="D24" s="39">
        <v>66000</v>
      </c>
      <c r="E24" s="40">
        <v>63300</v>
      </c>
      <c r="F24" s="40" t="e">
        <f t="shared" si="2"/>
        <v>#VALUE!</v>
      </c>
      <c r="G24" s="41" t="s">
        <v>68</v>
      </c>
      <c r="H24" s="42" t="s">
        <v>65</v>
      </c>
      <c r="I24" s="41"/>
      <c r="J24" s="42"/>
      <c r="K24" s="46"/>
      <c r="L24" s="47"/>
      <c r="M24" s="46"/>
    </row>
    <row r="25" spans="1:13" ht="30.95" hidden="1" customHeight="1" x14ac:dyDescent="0.2">
      <c r="A25" s="71"/>
      <c r="B25" s="72"/>
      <c r="C25" s="38" t="s">
        <v>13</v>
      </c>
      <c r="D25" s="39">
        <v>0</v>
      </c>
      <c r="E25" s="40">
        <v>63300</v>
      </c>
      <c r="F25" s="40" t="e">
        <f t="shared" si="2"/>
        <v>#VALUE!</v>
      </c>
      <c r="G25" s="41" t="s">
        <v>68</v>
      </c>
      <c r="H25" s="42" t="s">
        <v>65</v>
      </c>
      <c r="I25" s="41"/>
      <c r="J25" s="42"/>
      <c r="K25" s="46"/>
      <c r="L25" s="47"/>
      <c r="M25" s="46"/>
    </row>
    <row r="26" spans="1:13" ht="31.5" x14ac:dyDescent="0.2">
      <c r="A26" s="71"/>
      <c r="B26" s="72"/>
      <c r="C26" s="38" t="s">
        <v>12</v>
      </c>
      <c r="D26" s="39">
        <v>66000</v>
      </c>
      <c r="E26" s="40">
        <v>63300</v>
      </c>
      <c r="F26" s="40" t="e">
        <f t="shared" si="2"/>
        <v>#VALUE!</v>
      </c>
      <c r="G26" s="41" t="s">
        <v>68</v>
      </c>
      <c r="H26" s="42" t="s">
        <v>65</v>
      </c>
      <c r="I26" s="41"/>
      <c r="J26" s="42"/>
      <c r="K26" s="46"/>
      <c r="L26" s="47"/>
      <c r="M26" s="46"/>
    </row>
    <row r="27" spans="1:13" x14ac:dyDescent="0.2">
      <c r="A27" s="30" t="s">
        <v>26</v>
      </c>
      <c r="B27" s="85" t="s">
        <v>27</v>
      </c>
      <c r="C27" s="85"/>
      <c r="D27" s="85"/>
      <c r="E27" s="85"/>
      <c r="F27" s="85"/>
      <c r="G27" s="85"/>
      <c r="H27" s="85"/>
      <c r="I27" s="85"/>
      <c r="J27" s="85"/>
      <c r="K27" s="46"/>
      <c r="L27" s="47"/>
      <c r="M27" s="46"/>
    </row>
    <row r="28" spans="1:13" ht="31.5" x14ac:dyDescent="0.2">
      <c r="A28" s="48" t="s">
        <v>28</v>
      </c>
      <c r="B28" s="38" t="s">
        <v>18</v>
      </c>
      <c r="C28" s="47" t="s">
        <v>14</v>
      </c>
      <c r="D28" s="39">
        <v>60500</v>
      </c>
      <c r="E28" s="40"/>
      <c r="F28" s="40" t="e">
        <f t="shared" ref="F28" si="3">G28/1.055</f>
        <v>#VALUE!</v>
      </c>
      <c r="G28" s="41" t="s">
        <v>62</v>
      </c>
      <c r="H28" s="42"/>
      <c r="I28" s="41"/>
      <c r="J28" s="42"/>
      <c r="K28" s="46"/>
      <c r="L28" s="47"/>
      <c r="M28" s="46"/>
    </row>
    <row r="29" spans="1:13" s="6" customFormat="1" ht="26.1" customHeight="1" x14ac:dyDescent="0.2">
      <c r="A29" s="7" t="s">
        <v>29</v>
      </c>
      <c r="B29" s="86" t="s">
        <v>30</v>
      </c>
      <c r="C29" s="86"/>
      <c r="D29" s="86"/>
      <c r="E29" s="86"/>
      <c r="F29" s="86"/>
      <c r="G29" s="86"/>
      <c r="H29" s="86"/>
      <c r="I29" s="86"/>
      <c r="J29" s="86"/>
      <c r="K29" s="27"/>
      <c r="L29" s="20"/>
      <c r="M29" s="27"/>
    </row>
    <row r="30" spans="1:13" s="6" customFormat="1" ht="28.5" customHeight="1" x14ac:dyDescent="0.2">
      <c r="A30" s="8" t="s">
        <v>31</v>
      </c>
      <c r="B30" s="66" t="s">
        <v>8</v>
      </c>
      <c r="C30" s="67"/>
      <c r="D30" s="64" t="s">
        <v>42</v>
      </c>
      <c r="E30" s="59"/>
      <c r="F30" s="59"/>
      <c r="G30" s="30" t="s">
        <v>45</v>
      </c>
      <c r="H30" s="30" t="s">
        <v>46</v>
      </c>
      <c r="I30" s="30" t="s">
        <v>47</v>
      </c>
      <c r="J30" s="30" t="s">
        <v>48</v>
      </c>
      <c r="K30" s="34">
        <v>0.45</v>
      </c>
      <c r="L30" s="35">
        <v>0.55000000000000004</v>
      </c>
      <c r="M30" s="34">
        <v>0.65</v>
      </c>
    </row>
    <row r="31" spans="1:13" s="6" customFormat="1" ht="16.5" customHeight="1" x14ac:dyDescent="0.2">
      <c r="A31" s="8"/>
      <c r="B31" s="68"/>
      <c r="C31" s="69"/>
      <c r="D31" s="65"/>
      <c r="E31" s="59"/>
      <c r="F31" s="59"/>
      <c r="G31" s="30" t="s">
        <v>44</v>
      </c>
      <c r="H31" s="30" t="s">
        <v>44</v>
      </c>
      <c r="I31" s="30" t="s">
        <v>44</v>
      </c>
      <c r="J31" s="30" t="s">
        <v>44</v>
      </c>
      <c r="K31" s="30" t="s">
        <v>44</v>
      </c>
      <c r="L31" s="30" t="s">
        <v>44</v>
      </c>
      <c r="M31" s="30" t="s">
        <v>44</v>
      </c>
    </row>
    <row r="32" spans="1:13" s="3" customFormat="1" ht="31.5" x14ac:dyDescent="0.2">
      <c r="A32" s="81" t="s">
        <v>32</v>
      </c>
      <c r="B32" s="83" t="s">
        <v>18</v>
      </c>
      <c r="C32" s="60" t="s">
        <v>9</v>
      </c>
      <c r="D32" s="39">
        <v>153684</v>
      </c>
      <c r="E32" s="40">
        <v>145671.79999999999</v>
      </c>
      <c r="F32" s="40" t="e">
        <f t="shared" ref="F32:F34" si="4">G32/1.055</f>
        <v>#VALUE!</v>
      </c>
      <c r="G32" s="41" t="s">
        <v>69</v>
      </c>
      <c r="H32" s="42" t="s">
        <v>70</v>
      </c>
      <c r="I32" s="41" t="s">
        <v>71</v>
      </c>
      <c r="J32" s="42" t="s">
        <v>66</v>
      </c>
      <c r="K32" s="45" t="s">
        <v>67</v>
      </c>
      <c r="L32" s="44" t="s">
        <v>72</v>
      </c>
      <c r="M32" s="45" t="s">
        <v>73</v>
      </c>
    </row>
    <row r="33" spans="1:13" s="3" customFormat="1" ht="31.5" x14ac:dyDescent="0.2">
      <c r="A33" s="81"/>
      <c r="B33" s="83"/>
      <c r="C33" s="60" t="s">
        <v>10</v>
      </c>
      <c r="D33" s="39">
        <v>153684</v>
      </c>
      <c r="E33" s="40">
        <v>145671.79999999999</v>
      </c>
      <c r="F33" s="40" t="e">
        <f t="shared" si="4"/>
        <v>#VALUE!</v>
      </c>
      <c r="G33" s="41" t="s">
        <v>69</v>
      </c>
      <c r="H33" s="42" t="s">
        <v>70</v>
      </c>
      <c r="I33" s="41" t="s">
        <v>71</v>
      </c>
      <c r="J33" s="42" t="s">
        <v>66</v>
      </c>
      <c r="K33" s="45" t="s">
        <v>67</v>
      </c>
      <c r="L33" s="44" t="s">
        <v>72</v>
      </c>
      <c r="M33" s="45" t="s">
        <v>73</v>
      </c>
    </row>
    <row r="34" spans="1:13" s="3" customFormat="1" ht="47.25" x14ac:dyDescent="0.2">
      <c r="A34" s="81"/>
      <c r="B34" s="83"/>
      <c r="C34" s="60" t="s">
        <v>11</v>
      </c>
      <c r="D34" s="39">
        <v>153684</v>
      </c>
      <c r="E34" s="40">
        <v>145671.79999999999</v>
      </c>
      <c r="F34" s="40" t="e">
        <f t="shared" si="4"/>
        <v>#VALUE!</v>
      </c>
      <c r="G34" s="41" t="s">
        <v>69</v>
      </c>
      <c r="H34" s="42" t="s">
        <v>70</v>
      </c>
      <c r="I34" s="41" t="s">
        <v>71</v>
      </c>
      <c r="J34" s="42" t="s">
        <v>66</v>
      </c>
      <c r="K34" s="45" t="s">
        <v>67</v>
      </c>
      <c r="L34" s="44" t="s">
        <v>72</v>
      </c>
      <c r="M34" s="45" t="s">
        <v>73</v>
      </c>
    </row>
    <row r="35" spans="1:13" s="3" customFormat="1" ht="37.5" hidden="1" x14ac:dyDescent="0.2">
      <c r="A35" s="12" t="s">
        <v>33</v>
      </c>
      <c r="B35" s="14" t="s">
        <v>16</v>
      </c>
      <c r="C35" s="14" t="s">
        <v>9</v>
      </c>
      <c r="D35" s="28"/>
      <c r="E35" s="10"/>
      <c r="F35" s="10"/>
      <c r="G35" s="23"/>
      <c r="H35" s="10"/>
      <c r="I35" s="23"/>
      <c r="J35" s="10"/>
      <c r="K35" s="25"/>
      <c r="L35" s="19"/>
      <c r="M35" s="25"/>
    </row>
    <row r="36" spans="1:13" s="3" customFormat="1" ht="56.25" hidden="1" x14ac:dyDescent="0.2">
      <c r="A36" s="12" t="s">
        <v>34</v>
      </c>
      <c r="B36" s="14" t="s">
        <v>20</v>
      </c>
      <c r="C36" s="14" t="s">
        <v>9</v>
      </c>
      <c r="D36" s="28"/>
      <c r="E36" s="10"/>
      <c r="F36" s="10"/>
      <c r="G36" s="23"/>
      <c r="H36" s="10"/>
      <c r="I36" s="23"/>
      <c r="J36" s="10"/>
      <c r="K36" s="25"/>
      <c r="L36" s="19"/>
      <c r="M36" s="25"/>
    </row>
    <row r="37" spans="1:13" s="3" customFormat="1" x14ac:dyDescent="0.2">
      <c r="A37" s="18"/>
      <c r="B37" s="78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80"/>
    </row>
    <row r="38" spans="1:13" x14ac:dyDescent="0.2">
      <c r="A38" s="8" t="s">
        <v>35</v>
      </c>
      <c r="B38" s="84" t="s">
        <v>27</v>
      </c>
      <c r="C38" s="84"/>
      <c r="D38" s="84"/>
      <c r="E38" s="84"/>
      <c r="F38" s="84"/>
      <c r="G38" s="84"/>
      <c r="H38" s="84"/>
      <c r="I38" s="84"/>
      <c r="J38" s="84"/>
      <c r="K38" s="26"/>
      <c r="L38" s="9"/>
      <c r="M38" s="26"/>
    </row>
    <row r="39" spans="1:13" ht="18.75" hidden="1" customHeight="1" x14ac:dyDescent="0.2">
      <c r="A39" s="15" t="s">
        <v>36</v>
      </c>
      <c r="B39" s="16" t="s">
        <v>16</v>
      </c>
      <c r="C39" s="9" t="s">
        <v>37</v>
      </c>
      <c r="D39" s="28"/>
      <c r="E39" s="10"/>
      <c r="F39" s="10">
        <f t="shared" ref="F39:F42" si="5">G39/1.055</f>
        <v>0</v>
      </c>
      <c r="G39" s="23">
        <f t="shared" ref="G39" si="6">D39</f>
        <v>0</v>
      </c>
      <c r="H39" s="5">
        <f t="shared" ref="H39" si="7">D39</f>
        <v>0</v>
      </c>
      <c r="I39" s="23">
        <f t="shared" ref="I39" si="8">D39</f>
        <v>0</v>
      </c>
      <c r="J39" s="5">
        <f t="shared" ref="J39" si="9">I39/2</f>
        <v>0</v>
      </c>
      <c r="K39" s="26"/>
      <c r="L39" s="9"/>
      <c r="M39" s="26"/>
    </row>
    <row r="40" spans="1:13" ht="37.5" x14ac:dyDescent="0.2">
      <c r="A40" s="81" t="s">
        <v>38</v>
      </c>
      <c r="B40" s="82" t="s">
        <v>18</v>
      </c>
      <c r="C40" s="9" t="s">
        <v>9</v>
      </c>
      <c r="D40" s="28">
        <v>60000</v>
      </c>
      <c r="E40" s="10">
        <v>60000</v>
      </c>
      <c r="F40" s="10">
        <f t="shared" si="5"/>
        <v>0</v>
      </c>
      <c r="G40" s="23"/>
      <c r="H40" s="5" t="s">
        <v>49</v>
      </c>
      <c r="I40" s="23"/>
      <c r="J40" s="5"/>
      <c r="K40" s="26"/>
      <c r="L40" s="9"/>
      <c r="M40" s="26"/>
    </row>
    <row r="41" spans="1:13" ht="37.5" x14ac:dyDescent="0.2">
      <c r="A41" s="81"/>
      <c r="B41" s="82"/>
      <c r="C41" s="9" t="s">
        <v>10</v>
      </c>
      <c r="D41" s="28">
        <v>60000</v>
      </c>
      <c r="E41" s="10">
        <v>60000</v>
      </c>
      <c r="F41" s="10">
        <f t="shared" si="5"/>
        <v>0</v>
      </c>
      <c r="G41" s="23"/>
      <c r="H41" s="5" t="s">
        <v>49</v>
      </c>
      <c r="I41" s="23"/>
      <c r="J41" s="5"/>
      <c r="K41" s="26"/>
      <c r="L41" s="9"/>
      <c r="M41" s="26"/>
    </row>
    <row r="42" spans="1:13" ht="56.25" x14ac:dyDescent="0.2">
      <c r="A42" s="81"/>
      <c r="B42" s="82"/>
      <c r="C42" s="13" t="s">
        <v>11</v>
      </c>
      <c r="D42" s="28">
        <v>60000</v>
      </c>
      <c r="E42" s="10">
        <v>60000</v>
      </c>
      <c r="F42" s="10">
        <f t="shared" si="5"/>
        <v>0</v>
      </c>
      <c r="G42" s="23"/>
      <c r="H42" s="5" t="s">
        <v>49</v>
      </c>
      <c r="I42" s="23"/>
      <c r="J42" s="5"/>
      <c r="K42" s="26"/>
      <c r="L42" s="9"/>
      <c r="M42" s="26"/>
    </row>
    <row r="43" spans="1:13" ht="37.5" hidden="1" customHeight="1" x14ac:dyDescent="0.2">
      <c r="A43" s="17" t="s">
        <v>39</v>
      </c>
      <c r="B43" s="16" t="s">
        <v>20</v>
      </c>
      <c r="C43" s="9" t="s">
        <v>11</v>
      </c>
      <c r="D43" s="28"/>
      <c r="E43" s="10"/>
      <c r="F43" s="10"/>
      <c r="G43" s="23"/>
      <c r="H43" s="5"/>
      <c r="I43" s="23"/>
      <c r="J43" s="5"/>
    </row>
    <row r="44" spans="1:13" x14ac:dyDescent="0.2">
      <c r="A44" s="73"/>
      <c r="B44" s="73"/>
      <c r="C44" s="73"/>
      <c r="D44" s="73"/>
      <c r="E44" s="73"/>
      <c r="F44" s="73"/>
      <c r="G44" s="73"/>
      <c r="H44" s="73"/>
      <c r="I44" s="73"/>
      <c r="J44" s="73"/>
    </row>
    <row r="45" spans="1:13" x14ac:dyDescent="0.2">
      <c r="A45" s="73"/>
      <c r="B45" s="73"/>
      <c r="C45" s="73"/>
      <c r="D45" s="73"/>
      <c r="E45" s="73"/>
      <c r="F45" s="73"/>
      <c r="G45" s="73"/>
      <c r="H45" s="73"/>
      <c r="I45" s="73"/>
      <c r="J45" s="73"/>
    </row>
  </sheetData>
  <mergeCells count="28">
    <mergeCell ref="A44:J44"/>
    <mergeCell ref="A45:J45"/>
    <mergeCell ref="A7:J7"/>
    <mergeCell ref="A10:A17"/>
    <mergeCell ref="B10:B17"/>
    <mergeCell ref="B19:M19"/>
    <mergeCell ref="B8:D8"/>
    <mergeCell ref="B9:D9"/>
    <mergeCell ref="B37:M37"/>
    <mergeCell ref="A40:A42"/>
    <mergeCell ref="B40:B42"/>
    <mergeCell ref="A32:A34"/>
    <mergeCell ref="B32:B34"/>
    <mergeCell ref="B38:J38"/>
    <mergeCell ref="B27:J27"/>
    <mergeCell ref="B29:J29"/>
    <mergeCell ref="A2:M2"/>
    <mergeCell ref="B1:M1"/>
    <mergeCell ref="B4:M4"/>
    <mergeCell ref="D30:D31"/>
    <mergeCell ref="B30:C31"/>
    <mergeCell ref="A5:A6"/>
    <mergeCell ref="B5:B6"/>
    <mergeCell ref="C5:C6"/>
    <mergeCell ref="G5:M5"/>
    <mergeCell ref="A3:M3"/>
    <mergeCell ref="A20:A26"/>
    <mergeCell ref="B20:B26"/>
  </mergeCells>
  <pageMargins left="0.78740157480314965" right="0.39370078740157483" top="0.70866141732283472" bottom="0.59055118110236227" header="0.51181102362204722" footer="0.27559055118110237"/>
  <pageSetup paperSize="9" firstPageNumber="2" fitToHeight="11" orientation="landscape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</vt:lpstr>
      <vt:lpstr>'2023'!Заголовки_для_печати</vt:lpstr>
      <vt:lpstr>'2023'!Область_печати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Сыромятникова Алина Вячеславовна</dc:creator>
  <cp:lastModifiedBy>LocalAdmin</cp:lastModifiedBy>
  <cp:lastPrinted>2023-06-16T06:51:51Z</cp:lastPrinted>
  <dcterms:created xsi:type="dcterms:W3CDTF">2023-05-22T15:17:50Z</dcterms:created>
  <dcterms:modified xsi:type="dcterms:W3CDTF">2023-06-21T07:11:38Z</dcterms:modified>
</cp:coreProperties>
</file>